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laise.ferraz/"/>
    </mc:Choice>
  </mc:AlternateContent>
  <xr:revisionPtr revIDLastSave="0" documentId="13_ncr:1_{48A995A3-F777-3045-82EC-CDB2FE4C24DE}" xr6:coauthVersionLast="46" xr6:coauthVersionMax="46" xr10:uidLastSave="{00000000-0000-0000-0000-000000000000}"/>
  <bookViews>
    <workbookView xWindow="0" yWindow="500" windowWidth="27740" windowHeight="15420" tabRatio="737" xr2:uid="{00000000-000D-0000-FFFF-FFFF00000000}"/>
  </bookViews>
  <sheets>
    <sheet name="Programas de Foment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C10" i="4"/>
  <c r="B10" i="4"/>
  <c r="G8" i="4"/>
  <c r="F8" i="4"/>
  <c r="E8" i="4"/>
  <c r="E10" i="4" s="1"/>
  <c r="D8" i="4"/>
  <c r="D10" i="4" s="1"/>
  <c r="C8" i="4"/>
  <c r="B8" i="4"/>
  <c r="G4" i="4"/>
  <c r="G10" i="4" s="1"/>
  <c r="F4" i="4"/>
  <c r="F10" i="4" s="1"/>
</calcChain>
</file>

<file path=xl/sharedStrings.xml><?xml version="1.0" encoding="utf-8"?>
<sst xmlns="http://schemas.openxmlformats.org/spreadsheetml/2006/main" count="10" uniqueCount="10">
  <si>
    <t>Total</t>
  </si>
  <si>
    <t>Apoio discente</t>
  </si>
  <si>
    <t>Bolsas IC</t>
  </si>
  <si>
    <t>Apoio a eventos</t>
  </si>
  <si>
    <t>Propesq</t>
  </si>
  <si>
    <t>Promeq</t>
  </si>
  <si>
    <t>Pesquisador convidado</t>
  </si>
  <si>
    <t>Bolsas M/D</t>
  </si>
  <si>
    <t>outros</t>
  </si>
  <si>
    <t>Manutenção e Insumos Lab.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</si>
</sst>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7" fillId="0" borderId="0"/>
    <xf numFmtId="44" fontId="8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4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4" fontId="0" fillId="0" borderId="2" xfId="4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</cellXfs>
  <cellStyles count="5">
    <cellStyle name="Moeda" xfId="4" builtinId="4"/>
    <cellStyle name="Normal" xfId="0" builtinId="0"/>
    <cellStyle name="Normal 2" xfId="1" xr:uid="{A8273FFD-5233-40AD-AD90-F82435CE439C}"/>
    <cellStyle name="Normal 3" xfId="2" xr:uid="{03D63A65-9FDD-46AE-8EE6-9AE0AD222607}"/>
    <cellStyle name="Normal 4" xfId="3" xr:uid="{B20F5AC4-E51E-4114-85F4-B31794DE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Investimento do CEFET-MG em programas de apoio à Pesquisa e à Pós-Graduação</a:t>
            </a:r>
          </a:p>
        </c:rich>
      </c:tx>
      <c:layout>
        <c:manualLayout>
          <c:xMode val="edge"/>
          <c:yMode val="edge"/>
          <c:x val="0.10866553445525191"/>
          <c:y val="9.59232613908872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14881718216595"/>
          <c:y val="0.15987210231814547"/>
          <c:w val="0.79570994802120321"/>
          <c:h val="0.608478004997576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'Programas de Fomento'!$A$3</c:f>
              <c:strCache>
                <c:ptCount val="1"/>
                <c:pt idx="0">
                  <c:v>Bolsas 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Fomento'!$B$3:$H$3</c:f>
              <c:numCache>
                <c:formatCode>_("R$"* #,##0.00_);_("R$"* \(#,##0.00\);_("R$"* "-"??_);_(@_)</c:formatCode>
                <c:ptCount val="7"/>
                <c:pt idx="0">
                  <c:v>242600</c:v>
                </c:pt>
                <c:pt idx="1">
                  <c:v>259200</c:v>
                </c:pt>
                <c:pt idx="2">
                  <c:v>216300</c:v>
                </c:pt>
                <c:pt idx="3">
                  <c:v>264000</c:v>
                </c:pt>
                <c:pt idx="4">
                  <c:v>258700</c:v>
                </c:pt>
                <c:pt idx="5">
                  <c:v>831050</c:v>
                </c:pt>
                <c:pt idx="6">
                  <c:v>265350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A-4FD3-AB23-32BB9B9456BE}"/>
            </c:ext>
          </c:extLst>
        </c:ser>
        <c:ser>
          <c:idx val="2"/>
          <c:order val="1"/>
          <c:tx>
            <c:strRef>
              <c:f>'Programas de Fomento'!$A$4</c:f>
              <c:strCache>
                <c:ptCount val="1"/>
                <c:pt idx="0">
                  <c:v>Apoio a eventos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Fomento'!$B$4:$H$4</c:f>
              <c:numCache>
                <c:formatCode>_("R$"* #,##0.00_);_("R$"* \(#,##0.00\);_("R$"* "-"??_);_(@_)</c:formatCode>
                <c:ptCount val="7"/>
                <c:pt idx="0">
                  <c:v>475265.88</c:v>
                </c:pt>
                <c:pt idx="1">
                  <c:v>549115.5</c:v>
                </c:pt>
                <c:pt idx="2">
                  <c:v>297816</c:v>
                </c:pt>
                <c:pt idx="3">
                  <c:v>435603.35</c:v>
                </c:pt>
                <c:pt idx="4">
                  <c:v>451452.51</c:v>
                </c:pt>
                <c:pt idx="5">
                  <c:v>404338.38</c:v>
                </c:pt>
                <c:pt idx="6">
                  <c:v>23629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A-4FD3-AB23-32BB9B9456BE}"/>
            </c:ext>
          </c:extLst>
        </c:ser>
        <c:ser>
          <c:idx val="3"/>
          <c:order val="2"/>
          <c:tx>
            <c:strRef>
              <c:f>'Programas de Fomento'!$A$5</c:f>
              <c:strCache>
                <c:ptCount val="1"/>
                <c:pt idx="0">
                  <c:v>Propesq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Fomento'!$B$5:$H$5</c:f>
              <c:numCache>
                <c:formatCode>_("R$"* #,##0.00_);_("R$"* \(#,##0.00\);_("R$"* "-"??_);_(@_)</c:formatCode>
                <c:ptCount val="7"/>
                <c:pt idx="0">
                  <c:v>160691.06</c:v>
                </c:pt>
                <c:pt idx="1">
                  <c:v>96181.93</c:v>
                </c:pt>
                <c:pt idx="2">
                  <c:v>31315.55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A-4FD3-AB23-32BB9B9456BE}"/>
            </c:ext>
          </c:extLst>
        </c:ser>
        <c:ser>
          <c:idx val="4"/>
          <c:order val="3"/>
          <c:tx>
            <c:strRef>
              <c:f>'Programas de Fomento'!$A$6</c:f>
              <c:strCache>
                <c:ptCount val="1"/>
                <c:pt idx="0">
                  <c:v>Promeq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Fomento'!$B$6:$H$6</c:f>
              <c:numCache>
                <c:formatCode>_("R$"* #,##0.00_);_("R$"* \(#,##0.00\);_("R$"* "-"??_);_(@_)</c:formatCode>
                <c:ptCount val="7"/>
                <c:pt idx="0">
                  <c:v>25755.43</c:v>
                </c:pt>
                <c:pt idx="1">
                  <c:v>41281</c:v>
                </c:pt>
                <c:pt idx="2">
                  <c:v>37161.03</c:v>
                </c:pt>
                <c:pt idx="3">
                  <c:v>19675.98</c:v>
                </c:pt>
                <c:pt idx="4">
                  <c:v>46440.19</c:v>
                </c:pt>
                <c:pt idx="5">
                  <c:v>63088.86</c:v>
                </c:pt>
                <c:pt idx="6">
                  <c:v>175982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A-4FD3-AB23-32BB9B9456BE}"/>
            </c:ext>
          </c:extLst>
        </c:ser>
        <c:ser>
          <c:idx val="0"/>
          <c:order val="4"/>
          <c:tx>
            <c:strRef>
              <c:f>'Programas de Fomento'!$A$2</c:f>
              <c:strCache>
                <c:ptCount val="1"/>
                <c:pt idx="0">
                  <c:v>Apoio discente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Fomento'!$B$2:$H$2</c:f>
              <c:numCache>
                <c:formatCode>_("R$"* #,##0.00_);_("R$"* \(#,##0.00\);_("R$"* "-"??_);_(@_)</c:formatCode>
                <c:ptCount val="7"/>
                <c:pt idx="0">
                  <c:v>18679</c:v>
                </c:pt>
                <c:pt idx="1">
                  <c:v>28280</c:v>
                </c:pt>
                <c:pt idx="2">
                  <c:v>72940.88</c:v>
                </c:pt>
                <c:pt idx="3">
                  <c:v>75077.73</c:v>
                </c:pt>
                <c:pt idx="4">
                  <c:v>160725.51</c:v>
                </c:pt>
                <c:pt idx="5">
                  <c:v>17380</c:v>
                </c:pt>
                <c:pt idx="6">
                  <c:v>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CA-4FD3-AB23-32BB9B9456BE}"/>
            </c:ext>
          </c:extLst>
        </c:ser>
        <c:ser>
          <c:idx val="5"/>
          <c:order val="5"/>
          <c:tx>
            <c:strRef>
              <c:f>'Programas de Fomento'!$A$7</c:f>
              <c:strCache>
                <c:ptCount val="1"/>
                <c:pt idx="0">
                  <c:v>Pesquisador convidado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Fomento'!$B$7:$H$7</c:f>
              <c:numCache>
                <c:formatCode>_("R$"* #,##0.00_);_("R$"* \(#,##0.00\);_("R$"* "-"??_);_(@_)</c:formatCode>
                <c:ptCount val="7"/>
                <c:pt idx="0">
                  <c:v>32942.03</c:v>
                </c:pt>
                <c:pt idx="1">
                  <c:v>19960.8</c:v>
                </c:pt>
                <c:pt idx="2">
                  <c:v>6500</c:v>
                </c:pt>
                <c:pt idx="3">
                  <c:v>14651.62</c:v>
                </c:pt>
                <c:pt idx="4">
                  <c:v>25246.1</c:v>
                </c:pt>
                <c:pt idx="5">
                  <c:v>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CA-4FD3-AB23-32BB9B9456BE}"/>
            </c:ext>
          </c:extLst>
        </c:ser>
        <c:ser>
          <c:idx val="6"/>
          <c:order val="6"/>
          <c:tx>
            <c:strRef>
              <c:f>'Programas de Fomento'!$A$8</c:f>
              <c:strCache>
                <c:ptCount val="1"/>
                <c:pt idx="0">
                  <c:v>Bolsas M/D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Fomento'!$B$8:$H$8</c:f>
              <c:numCache>
                <c:formatCode>_("R$"* #,##0.00_);_("R$"* \(#,##0.00\);_("R$"* "-"??_);_(@_)</c:formatCode>
                <c:ptCount val="7"/>
                <c:pt idx="0">
                  <c:v>893100</c:v>
                </c:pt>
                <c:pt idx="1">
                  <c:v>1187300</c:v>
                </c:pt>
                <c:pt idx="2">
                  <c:v>1413700</c:v>
                </c:pt>
                <c:pt idx="3">
                  <c:v>1632500</c:v>
                </c:pt>
                <c:pt idx="4">
                  <c:v>1717600</c:v>
                </c:pt>
                <c:pt idx="5">
                  <c:v>1874100</c:v>
                </c:pt>
                <c:pt idx="6">
                  <c:v>2162400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CA-4FD3-AB23-32BB9B9456BE}"/>
            </c:ext>
          </c:extLst>
        </c:ser>
        <c:ser>
          <c:idx val="7"/>
          <c:order val="7"/>
          <c:tx>
            <c:strRef>
              <c:f>'Programas de Fomento'!$A$10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'Programas de Fomento'!$B$1:$H$1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'Programas de Fomento'!$B$10:$H$10</c:f>
              <c:numCache>
                <c:formatCode>_("R$"* #,##0.00_);_("R$"* \(#,##0.00\);_("R$"* "-"??_);_(@_)</c:formatCode>
                <c:ptCount val="7"/>
                <c:pt idx="0">
                  <c:v>130966.60000000009</c:v>
                </c:pt>
                <c:pt idx="1">
                  <c:v>3814.7700000000186</c:v>
                </c:pt>
                <c:pt idx="2">
                  <c:v>168030.28000000026</c:v>
                </c:pt>
                <c:pt idx="3">
                  <c:v>562190.40000000037</c:v>
                </c:pt>
                <c:pt idx="4">
                  <c:v>443997.68999999994</c:v>
                </c:pt>
                <c:pt idx="5">
                  <c:v>260947.75999999978</c:v>
                </c:pt>
                <c:pt idx="6">
                  <c:v>799547.96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CA-4FD3-AB23-32BB9B9456BE}"/>
            </c:ext>
          </c:extLst>
        </c:ser>
        <c:ser>
          <c:idx val="8"/>
          <c:order val="8"/>
          <c:tx>
            <c:strRef>
              <c:f>'Programas de Fomento'!$A$9</c:f>
              <c:strCache>
                <c:ptCount val="1"/>
                <c:pt idx="0">
                  <c:v>Manutenção e Insumos Lab.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'Programas de Fomento'!$B$9:$H$9</c:f>
              <c:numCache>
                <c:formatCode>_("R$"* #,##0.00_);_("R$"* \(#,##0.00\);_("R$"* "-"??_);_(@_)</c:formatCode>
                <c:ptCount val="7"/>
                <c:pt idx="6">
                  <c:v>78902.73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D-477D-A432-B759F9EE8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608336"/>
        <c:axId val="748767984"/>
      </c:barChart>
      <c:catAx>
        <c:axId val="7466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8767984"/>
        <c:crosses val="autoZero"/>
        <c:auto val="1"/>
        <c:lblAlgn val="ctr"/>
        <c:lblOffset val="100"/>
        <c:noMultiLvlLbl val="0"/>
      </c:catAx>
      <c:valAx>
        <c:axId val="748767984"/>
        <c:scaling>
          <c:orientation val="minMax"/>
          <c:max val="3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660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231268564630022E-2"/>
          <c:y val="0.84151614141757458"/>
          <c:w val="0.98576873143536992"/>
          <c:h val="0.1584838255359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241300</xdr:colOff>
      <xdr:row>0</xdr:row>
      <xdr:rowOff>65088</xdr:rowOff>
    </xdr:from>
    <xdr:to>
      <xdr:col>14</xdr:col>
      <xdr:colOff>50800</xdr:colOff>
      <xdr:row>10</xdr:row>
      <xdr:rowOff>393700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29A7C5-B6D8-40C3-B827-B01406C89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904C-55C5-4DB3-B32B-063E81514A11}">
  <dimension ref="A1:DU21"/>
  <sheetViews>
    <sheetView tabSelected="1" zoomScale="90" zoomScaleNormal="90" workbookViewId="0">
      <selection activeCell="J14" sqref="J14"/>
    </sheetView>
  </sheetViews>
  <sheetFormatPr baseColWidth="10" defaultColWidth="8.83203125" defaultRowHeight="32" customHeight="1" x14ac:dyDescent="0.2"/>
  <cols>
    <col min="1" max="1" width="24.33203125" style="2" customWidth="1"/>
    <col min="2" max="8" width="14.33203125" style="2" customWidth="1"/>
    <col min="9" max="9" width="8.83203125" style="2"/>
    <col min="10" max="10" width="29.83203125" style="2" customWidth="1"/>
    <col min="11" max="11" width="14.1640625" style="2" customWidth="1"/>
    <col min="12" max="16" width="11.33203125" style="2" bestFit="1" customWidth="1"/>
    <col min="17" max="16384" width="8.83203125" style="2"/>
  </cols>
  <sheetData>
    <row r="1" spans="1:125" ht="32" customHeight="1" x14ac:dyDescent="0.2">
      <c r="A1" s="9"/>
      <c r="B1" s="9">
        <v>2014</v>
      </c>
      <c r="C1" s="9">
        <v>2015</v>
      </c>
      <c r="D1" s="9">
        <v>2016</v>
      </c>
      <c r="E1" s="9">
        <v>2017</v>
      </c>
      <c r="F1" s="9">
        <v>2018</v>
      </c>
      <c r="G1" s="9">
        <v>2019</v>
      </c>
      <c r="H1" s="9">
        <v>2020</v>
      </c>
      <c r="K1" s="3"/>
      <c r="L1" s="3"/>
      <c r="M1" s="3"/>
      <c r="N1" s="3"/>
      <c r="O1" s="3"/>
      <c r="P1" s="3"/>
    </row>
    <row r="2" spans="1:125" ht="32" customHeight="1" x14ac:dyDescent="0.2">
      <c r="A2" s="10" t="s">
        <v>1</v>
      </c>
      <c r="B2" s="11">
        <v>18679</v>
      </c>
      <c r="C2" s="11">
        <v>28280</v>
      </c>
      <c r="D2" s="11">
        <v>72940.88</v>
      </c>
      <c r="E2" s="11">
        <v>75077.73</v>
      </c>
      <c r="F2" s="11">
        <v>160725.51</v>
      </c>
      <c r="G2" s="11">
        <v>17380</v>
      </c>
      <c r="H2" s="11">
        <v>2810</v>
      </c>
      <c r="K2" s="5"/>
      <c r="L2" s="5"/>
      <c r="M2" s="5"/>
      <c r="N2" s="5"/>
      <c r="O2" s="5"/>
      <c r="P2" s="5"/>
    </row>
    <row r="3" spans="1:125" ht="32" customHeight="1" x14ac:dyDescent="0.2">
      <c r="A3" s="10" t="s">
        <v>2</v>
      </c>
      <c r="B3" s="11">
        <v>242600</v>
      </c>
      <c r="C3" s="11">
        <v>259200</v>
      </c>
      <c r="D3" s="11">
        <v>216300</v>
      </c>
      <c r="E3" s="11">
        <v>264000</v>
      </c>
      <c r="F3" s="11">
        <v>258700</v>
      </c>
      <c r="G3" s="11">
        <v>831050</v>
      </c>
      <c r="H3" s="11">
        <v>265350</v>
      </c>
      <c r="K3" s="5"/>
      <c r="L3" s="5"/>
      <c r="M3" s="5"/>
      <c r="N3" s="5"/>
      <c r="O3" s="5"/>
      <c r="P3" s="5"/>
    </row>
    <row r="4" spans="1:125" ht="32" customHeight="1" x14ac:dyDescent="0.2">
      <c r="A4" s="10" t="s">
        <v>3</v>
      </c>
      <c r="B4" s="11">
        <v>475265.88</v>
      </c>
      <c r="C4" s="11">
        <v>549115.5</v>
      </c>
      <c r="D4" s="11">
        <v>297816</v>
      </c>
      <c r="E4" s="11">
        <v>435603.35</v>
      </c>
      <c r="F4" s="11">
        <f>223286.68+228165.83</f>
        <v>451452.51</v>
      </c>
      <c r="G4" s="11">
        <f>80862.48+69361.54+25000+111306.38+117807.98</f>
        <v>404338.38</v>
      </c>
      <c r="H4" s="11">
        <v>23629</v>
      </c>
      <c r="K4" s="5"/>
      <c r="L4" s="5"/>
      <c r="M4" s="5"/>
      <c r="N4" s="5"/>
      <c r="O4" s="5"/>
      <c r="P4" s="5"/>
    </row>
    <row r="5" spans="1:125" ht="32" customHeight="1" x14ac:dyDescent="0.2">
      <c r="A5" s="10" t="s">
        <v>4</v>
      </c>
      <c r="B5" s="11">
        <v>160691.06</v>
      </c>
      <c r="C5" s="11">
        <v>96181.93</v>
      </c>
      <c r="D5" s="11">
        <v>31315.55</v>
      </c>
      <c r="E5" s="11"/>
      <c r="F5" s="11"/>
      <c r="G5" s="11"/>
      <c r="H5" s="11"/>
      <c r="K5" s="5"/>
      <c r="L5" s="5"/>
      <c r="M5" s="5"/>
      <c r="N5" s="5"/>
      <c r="O5" s="5"/>
      <c r="P5" s="5"/>
    </row>
    <row r="6" spans="1:125" ht="32" customHeight="1" x14ac:dyDescent="0.2">
      <c r="A6" s="10" t="s">
        <v>5</v>
      </c>
      <c r="B6" s="11">
        <v>25755.43</v>
      </c>
      <c r="C6" s="11">
        <v>41281</v>
      </c>
      <c r="D6" s="11">
        <v>37161.03</v>
      </c>
      <c r="E6" s="11">
        <v>19675.98</v>
      </c>
      <c r="F6" s="11">
        <v>46440.19</v>
      </c>
      <c r="G6" s="11">
        <v>63088.86</v>
      </c>
      <c r="H6" s="11">
        <v>175982</v>
      </c>
      <c r="K6" s="5"/>
      <c r="L6" s="5"/>
      <c r="M6" s="5"/>
      <c r="N6" s="5"/>
      <c r="O6" s="5"/>
      <c r="P6" s="5"/>
    </row>
    <row r="7" spans="1:125" ht="32" customHeight="1" x14ac:dyDescent="0.2">
      <c r="A7" s="10" t="s">
        <v>6</v>
      </c>
      <c r="B7" s="11">
        <v>32942.03</v>
      </c>
      <c r="C7" s="11">
        <v>19960.8</v>
      </c>
      <c r="D7" s="11">
        <v>6500</v>
      </c>
      <c r="E7" s="11">
        <v>14651.62</v>
      </c>
      <c r="F7" s="11">
        <v>25246.1</v>
      </c>
      <c r="G7" s="11">
        <v>13500</v>
      </c>
      <c r="H7" s="11"/>
      <c r="K7" s="5"/>
      <c r="L7" s="5"/>
      <c r="M7" s="5"/>
      <c r="N7" s="5"/>
      <c r="O7" s="5"/>
      <c r="P7" s="5"/>
    </row>
    <row r="8" spans="1:125" ht="32" customHeight="1" x14ac:dyDescent="0.2">
      <c r="A8" s="10" t="s">
        <v>7</v>
      </c>
      <c r="B8" s="11">
        <f>820500+72600</f>
        <v>893100</v>
      </c>
      <c r="C8" s="11">
        <f>1090500+96800</f>
        <v>1187300</v>
      </c>
      <c r="D8" s="11">
        <f>1081500+332200</f>
        <v>1413700</v>
      </c>
      <c r="E8" s="11">
        <f>1126500+506000</f>
        <v>1632500</v>
      </c>
      <c r="F8" s="11">
        <f>1062000+655600</f>
        <v>1717600</v>
      </c>
      <c r="G8" s="11">
        <f>1141500+732600</f>
        <v>1874100</v>
      </c>
      <c r="H8" s="11">
        <v>2162400</v>
      </c>
      <c r="K8" s="5"/>
      <c r="L8" s="5"/>
      <c r="M8" s="5"/>
      <c r="N8" s="5"/>
      <c r="O8" s="5"/>
      <c r="P8" s="5"/>
    </row>
    <row r="9" spans="1:125" ht="32" customHeight="1" x14ac:dyDescent="0.2">
      <c r="A9" s="10" t="s">
        <v>9</v>
      </c>
      <c r="B9" s="11"/>
      <c r="C9" s="11"/>
      <c r="D9" s="11"/>
      <c r="E9" s="11"/>
      <c r="F9" s="11"/>
      <c r="G9" s="11"/>
      <c r="H9" s="11">
        <v>78902.73</v>
      </c>
      <c r="K9" s="5"/>
      <c r="L9" s="5"/>
      <c r="M9" s="5"/>
      <c r="N9" s="5"/>
      <c r="O9" s="5"/>
      <c r="P9" s="5"/>
    </row>
    <row r="10" spans="1:125" ht="32" customHeight="1" x14ac:dyDescent="0.2">
      <c r="A10" s="12" t="s">
        <v>8</v>
      </c>
      <c r="B10" s="13">
        <f t="shared" ref="B10:G10" si="0">B11-SUM(B2:B8)</f>
        <v>130966.60000000009</v>
      </c>
      <c r="C10" s="13">
        <f t="shared" si="0"/>
        <v>3814.7700000000186</v>
      </c>
      <c r="D10" s="13">
        <f t="shared" si="0"/>
        <v>168030.28000000026</v>
      </c>
      <c r="E10" s="13">
        <f t="shared" si="0"/>
        <v>562190.40000000037</v>
      </c>
      <c r="F10" s="13">
        <f t="shared" si="0"/>
        <v>443997.68999999994</v>
      </c>
      <c r="G10" s="13">
        <f t="shared" si="0"/>
        <v>260947.75999999978</v>
      </c>
      <c r="H10" s="13">
        <v>799547.96</v>
      </c>
      <c r="K10" s="5"/>
      <c r="L10" s="5"/>
      <c r="M10" s="5"/>
      <c r="N10" s="5"/>
      <c r="O10" s="5"/>
      <c r="P10" s="5"/>
    </row>
    <row r="11" spans="1:125" s="1" customFormat="1" ht="32" customHeight="1" x14ac:dyDescent="0.2">
      <c r="A11" s="10" t="s">
        <v>0</v>
      </c>
      <c r="B11" s="11">
        <v>1980000</v>
      </c>
      <c r="C11" s="11">
        <v>2185134</v>
      </c>
      <c r="D11" s="11">
        <v>2243763.7400000002</v>
      </c>
      <c r="E11" s="11">
        <v>3003699.08</v>
      </c>
      <c r="F11" s="11">
        <v>3104162</v>
      </c>
      <c r="G11" s="11">
        <v>3464405</v>
      </c>
      <c r="H11" s="11">
        <f>SUM(H2:H10)</f>
        <v>3508621.69</v>
      </c>
      <c r="I11" s="14"/>
      <c r="J11" s="14"/>
      <c r="K11" s="15"/>
      <c r="L11" s="15"/>
      <c r="M11" s="15"/>
      <c r="N11" s="15"/>
      <c r="O11" s="15"/>
      <c r="P11" s="15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</row>
    <row r="12" spans="1:125" ht="32" customHeight="1" x14ac:dyDescent="0.2">
      <c r="K12" s="6"/>
    </row>
    <row r="13" spans="1:125" ht="32" customHeight="1" x14ac:dyDescent="0.2">
      <c r="G13" s="7"/>
      <c r="K13" s="6"/>
    </row>
    <row r="14" spans="1:125" ht="32" customHeight="1" x14ac:dyDescent="0.2">
      <c r="G14" s="7"/>
      <c r="K14" s="6"/>
    </row>
    <row r="15" spans="1:125" ht="32" customHeight="1" x14ac:dyDescent="0.2">
      <c r="G15" s="4"/>
      <c r="K15" s="6"/>
    </row>
    <row r="16" spans="1:125" ht="32" customHeight="1" x14ac:dyDescent="0.2">
      <c r="G16" s="8"/>
      <c r="K16" s="6"/>
    </row>
    <row r="17" spans="7:11" ht="32" customHeight="1" x14ac:dyDescent="0.2">
      <c r="G17" s="7"/>
      <c r="K17" s="6"/>
    </row>
    <row r="18" spans="7:11" ht="32" customHeight="1" x14ac:dyDescent="0.2">
      <c r="G18" s="7"/>
      <c r="K18" s="6"/>
    </row>
    <row r="19" spans="7:11" ht="32" customHeight="1" x14ac:dyDescent="0.2">
      <c r="K19" s="6"/>
    </row>
    <row r="21" spans="7:11" ht="32" customHeight="1" x14ac:dyDescent="0.2">
      <c r="K21" s="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H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Programas de Fomento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Laise Ferraz Correia</dc:creator>
  <cp:lastModifiedBy>Microsoft Office User</cp:lastModifiedBy>
  <dcterms:created xsi:type="dcterms:W3CDTF">2020-02-20T17:06:38Z</dcterms:created>
  <dcterms:modified xsi:type="dcterms:W3CDTF">2021-03-10T16:43:13Z</dcterms:modified>
</cp:coreProperties>
</file>